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dget  Workshop Info\"/>
    </mc:Choice>
  </mc:AlternateContent>
  <bookViews>
    <workbookView xWindow="120" yWindow="120" windowWidth="13260" windowHeight="9804"/>
  </bookViews>
  <sheets>
    <sheet name="Budget - Analysis" sheetId="8" r:id="rId1"/>
    <sheet name="Weekly Spending Tracker" sheetId="9" r:id="rId2"/>
  </sheets>
  <definedNames>
    <definedName name="_xlnm.Print_Area" localSheetId="0">'Budget - Analysis'!$B$1:$N$46</definedName>
    <definedName name="_xlnm.Print_Area" localSheetId="1">'Weekly Spending Tracker'!$A$1:$K$43</definedName>
  </definedNames>
  <calcPr calcId="162913"/>
</workbook>
</file>

<file path=xl/calcChain.xml><?xml version="1.0" encoding="utf-8"?>
<calcChain xmlns="http://schemas.openxmlformats.org/spreadsheetml/2006/main">
  <c r="D15" i="9" l="1"/>
  <c r="C15" i="9"/>
  <c r="E15" i="9"/>
  <c r="F15" i="9"/>
  <c r="G15" i="9"/>
  <c r="H15" i="9"/>
  <c r="B15" i="9"/>
  <c r="I8" i="9"/>
  <c r="I9" i="9"/>
  <c r="I10" i="9"/>
  <c r="I11" i="9"/>
  <c r="I12" i="9"/>
  <c r="I13" i="9"/>
  <c r="I14" i="9"/>
  <c r="I7" i="9"/>
  <c r="E33" i="8"/>
  <c r="C41" i="8" s="1"/>
  <c r="C33" i="8"/>
  <c r="I29" i="8"/>
  <c r="C43" i="8" s="1"/>
  <c r="G30" i="8"/>
  <c r="C42" i="8" s="1"/>
  <c r="I22" i="8"/>
  <c r="C39" i="8" s="1"/>
  <c r="G23" i="8"/>
  <c r="C38" i="8" s="1"/>
  <c r="E25" i="8"/>
  <c r="C37" i="8" s="1"/>
  <c r="C26" i="8"/>
  <c r="C36" i="8" s="1"/>
  <c r="C17" i="8"/>
  <c r="E12" i="8" s="1"/>
  <c r="E13" i="8" l="1"/>
  <c r="E14" i="8" s="1"/>
  <c r="G39" i="8"/>
  <c r="E36" i="8"/>
  <c r="G36" i="8"/>
  <c r="E39" i="8"/>
  <c r="E37" i="8"/>
  <c r="E43" i="8"/>
  <c r="E38" i="8"/>
  <c r="E40" i="8"/>
  <c r="E41" i="8"/>
  <c r="E42" i="8"/>
  <c r="G37" i="8"/>
  <c r="C17" i="9"/>
  <c r="B16" i="9" s="1"/>
  <c r="G38" i="8"/>
  <c r="G43" i="8"/>
  <c r="G41" i="8"/>
  <c r="G42" i="8"/>
  <c r="C40" i="8"/>
  <c r="G40" i="8" s="1"/>
  <c r="J11" i="9" l="1"/>
  <c r="D16" i="9"/>
  <c r="J14" i="9"/>
  <c r="J13" i="9"/>
  <c r="J7" i="9"/>
  <c r="J10" i="9"/>
  <c r="E16" i="9"/>
  <c r="F16" i="9"/>
  <c r="E15" i="8"/>
  <c r="C16" i="9"/>
  <c r="J12" i="9"/>
  <c r="G16" i="9"/>
  <c r="H16" i="9"/>
  <c r="J8" i="9"/>
  <c r="J9" i="9"/>
</calcChain>
</file>

<file path=xl/sharedStrings.xml><?xml version="1.0" encoding="utf-8"?>
<sst xmlns="http://schemas.openxmlformats.org/spreadsheetml/2006/main" count="122" uniqueCount="77">
  <si>
    <t>Income</t>
  </si>
  <si>
    <t>Child Support</t>
  </si>
  <si>
    <t>Social Security</t>
  </si>
  <si>
    <t>Entertainment</t>
  </si>
  <si>
    <t>Pet Care</t>
  </si>
  <si>
    <t>Other</t>
  </si>
  <si>
    <t>Total Income</t>
  </si>
  <si>
    <t>Total Expenses</t>
  </si>
  <si>
    <t>Net Difference</t>
  </si>
  <si>
    <t>Savings</t>
  </si>
  <si>
    <t>Credit Cards</t>
  </si>
  <si>
    <t>Child Care</t>
  </si>
  <si>
    <t>Suggested Budget</t>
  </si>
  <si>
    <t>Housing</t>
  </si>
  <si>
    <t>Food</t>
  </si>
  <si>
    <t>Transportation</t>
  </si>
  <si>
    <t>Medical</t>
  </si>
  <si>
    <t>Credit</t>
  </si>
  <si>
    <t>Current % of Income</t>
  </si>
  <si>
    <t>Suggested % of Income</t>
  </si>
  <si>
    <t>Clothing/Grooming</t>
  </si>
  <si>
    <t>Monday</t>
  </si>
  <si>
    <t>Tuesday</t>
  </si>
  <si>
    <t>Wednesday</t>
  </si>
  <si>
    <t>Thursday</t>
  </si>
  <si>
    <t>Friday</t>
  </si>
  <si>
    <t>Total</t>
  </si>
  <si>
    <t>Daily Total</t>
  </si>
  <si>
    <t xml:space="preserve">Week of </t>
  </si>
  <si>
    <t>Rent/Mort</t>
  </si>
  <si>
    <t>Electric/Gas</t>
  </si>
  <si>
    <t>Water</t>
  </si>
  <si>
    <t>Garbage</t>
  </si>
  <si>
    <t>Maintenance</t>
  </si>
  <si>
    <t>Car Payment</t>
  </si>
  <si>
    <t>Gas</t>
  </si>
  <si>
    <t>Main/Repairs</t>
  </si>
  <si>
    <t>Insurance</t>
  </si>
  <si>
    <t>Taxes/license</t>
  </si>
  <si>
    <t>Other Loans</t>
  </si>
  <si>
    <t>Groceries</t>
  </si>
  <si>
    <t>Dining Out</t>
  </si>
  <si>
    <t>Personal</t>
  </si>
  <si>
    <t>Clothing</t>
  </si>
  <si>
    <t>Toiletries</t>
  </si>
  <si>
    <t>Doctor Visits</t>
  </si>
  <si>
    <t>Movies/Concerts</t>
  </si>
  <si>
    <t>Sports Fees</t>
  </si>
  <si>
    <t>Cable/Internet</t>
  </si>
  <si>
    <t>Vacations</t>
  </si>
  <si>
    <t>Prescriptions</t>
  </si>
  <si>
    <t>Telephone/Cell</t>
  </si>
  <si>
    <t>Sunday</t>
  </si>
  <si>
    <t>Saturday</t>
  </si>
  <si>
    <t>Total  Income</t>
  </si>
  <si>
    <t xml:space="preserve"> Savings</t>
  </si>
  <si>
    <t xml:space="preserve">Personal </t>
  </si>
  <si>
    <t xml:space="preserve">Savings </t>
  </si>
  <si>
    <t>Current Monthly Expenses</t>
  </si>
  <si>
    <t>Current Budget</t>
  </si>
  <si>
    <t>Net Income</t>
  </si>
  <si>
    <t xml:space="preserve">Spouse </t>
  </si>
  <si>
    <t>Complete applicable cells in Income &amp; Current Monthly Expenses section only.</t>
  </si>
  <si>
    <t>Weekly Spending Tracker</t>
  </si>
  <si>
    <t>Current Spending (compared to) Suggested Budget  (suggested budget expenses based on net monthly income)</t>
  </si>
  <si>
    <r>
      <t>The analysis allows you to compare your current budget to suggested budgeting guidelines based on your</t>
    </r>
    <r>
      <rPr>
        <b/>
        <u/>
        <sz val="10"/>
        <rFont val="Arial"/>
        <family val="2"/>
      </rPr>
      <t xml:space="preserve"> net monthly income</t>
    </r>
    <r>
      <rPr>
        <sz val="10"/>
        <rFont val="Arial"/>
        <family val="2"/>
      </rPr>
      <t xml:space="preserve">.  It compares  your </t>
    </r>
    <r>
      <rPr>
        <b/>
        <u/>
        <sz val="10"/>
        <rFont val="Arial"/>
        <family val="2"/>
      </rPr>
      <t>actual spending and the % of spending in specific areas.</t>
    </r>
    <r>
      <rPr>
        <sz val="10"/>
        <rFont val="Arial"/>
        <family val="2"/>
      </rPr>
      <t xml:space="preserve"> Remember, everyone's situation is different and the suggested ratios may not perfectly fit your household. But, these suggested guidelines give us a good starting point. The cells in the analysis section will highlight Green or Red indicating (below</t>
    </r>
    <r>
      <rPr>
        <sz val="10"/>
        <color indexed="17"/>
        <rFont val="Arial"/>
        <family val="2"/>
      </rPr>
      <t xml:space="preserve"> the suggested guideline -green</t>
    </r>
    <r>
      <rPr>
        <sz val="10"/>
        <rFont val="Arial"/>
        <family val="2"/>
      </rPr>
      <t xml:space="preserve">) or </t>
    </r>
    <r>
      <rPr>
        <sz val="10"/>
        <color indexed="60"/>
        <rFont val="Arial"/>
        <family val="2"/>
      </rPr>
      <t>(above the suggested guideline - red)</t>
    </r>
    <r>
      <rPr>
        <sz val="10"/>
        <rFont val="Arial"/>
        <family val="2"/>
      </rPr>
      <t>.  Each indicator is providing a clue/ starting point where changes can be made. Remember these are suggested steps that can be made over a period of time. (For savings the indicator colors are reversed.)</t>
    </r>
  </si>
  <si>
    <r>
      <rPr>
        <b/>
        <u/>
        <sz val="11"/>
        <color indexed="9"/>
        <rFont val="Arial"/>
        <family val="2"/>
      </rPr>
      <t>Expenses-to-Income Ratio</t>
    </r>
    <r>
      <rPr>
        <sz val="11"/>
        <color indexed="9"/>
        <rFont val="Arial"/>
        <family val="2"/>
      </rPr>
      <t>: compares monthly income to  expenses. Targeted guideline 75% or less; this includes savings. 25% remaining income can be allocated to emergency savings, retirement, etc. Remember every budget is unique and should be flexible and realistic to help you reach your financial goals.</t>
    </r>
  </si>
  <si>
    <t>Expenses -to Income Summary</t>
  </si>
  <si>
    <t>Expenses to Income Ratio</t>
  </si>
  <si>
    <t>Weekly Total</t>
  </si>
  <si>
    <t>% of Spending</t>
  </si>
  <si>
    <t>Total spent for the week</t>
  </si>
  <si>
    <t xml:space="preserve">Where Does My Money Go? </t>
  </si>
  <si>
    <t>Uncover your Spending Habits to make better Budgeting Decisions!!</t>
  </si>
  <si>
    <t>Hair/Grooming</t>
  </si>
  <si>
    <t>Madison</t>
  </si>
  <si>
    <t>Kingfom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</si>
</sst>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9"/>
      <name val="Arial"/>
      <family val="2"/>
    </font>
    <font>
      <b/>
      <u/>
      <sz val="11"/>
      <color indexed="9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 tint="-4.9989318521683403E-2"/>
      <name val="Arial"/>
      <family val="2"/>
    </font>
    <font>
      <sz val="11"/>
      <color theme="5" tint="-0.499984740745262"/>
      <name val="Arial"/>
      <family val="2"/>
    </font>
    <font>
      <b/>
      <sz val="11"/>
      <color theme="3" tint="0.39997558519241921"/>
      <name val="Arial"/>
      <family val="2"/>
    </font>
    <font>
      <sz val="12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4"/>
      <name val="Arial"/>
      <family val="2"/>
    </font>
    <font>
      <sz val="12"/>
      <color rgb="FF00B050"/>
      <name val="Arial"/>
      <family val="2"/>
    </font>
    <font>
      <sz val="11"/>
      <color rgb="FF00B050"/>
      <name val="Arial"/>
      <family val="2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  <font>
      <sz val="11"/>
      <color rgb="FFC00000"/>
      <name val="Arial"/>
      <family val="2"/>
    </font>
    <font>
      <sz val="14"/>
      <color rgb="FFC00000"/>
      <name val="Arial"/>
      <family val="2"/>
    </font>
    <font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theme="6" tint="-0.49998474074526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ill="1"/>
    <xf numFmtId="0" fontId="3" fillId="0" borderId="0" xfId="0" applyFont="1"/>
    <xf numFmtId="0" fontId="13" fillId="0" borderId="0" xfId="0" applyFont="1" applyFill="1" applyAlignment="1"/>
    <xf numFmtId="0" fontId="3" fillId="0" borderId="0" xfId="0" applyFont="1" applyFill="1" applyAlignment="1"/>
    <xf numFmtId="0" fontId="2" fillId="0" borderId="1" xfId="0" applyFont="1" applyFill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5" fillId="3" borderId="5" xfId="0" applyFont="1" applyFill="1" applyBorder="1" applyAlignment="1"/>
    <xf numFmtId="0" fontId="15" fillId="3" borderId="5" xfId="0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horizontal="left"/>
    </xf>
    <xf numFmtId="0" fontId="2" fillId="0" borderId="1" xfId="0" applyFont="1" applyBorder="1"/>
    <xf numFmtId="0" fontId="16" fillId="0" borderId="1" xfId="0" applyFont="1" applyBorder="1" applyAlignment="1"/>
    <xf numFmtId="0" fontId="17" fillId="0" borderId="1" xfId="0" applyFont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/>
    <xf numFmtId="164" fontId="4" fillId="0" borderId="1" xfId="1" applyNumberFormat="1" applyFont="1" applyFill="1" applyBorder="1"/>
    <xf numFmtId="164" fontId="18" fillId="4" borderId="1" xfId="1" applyNumberFormat="1" applyFont="1" applyFill="1" applyBorder="1"/>
    <xf numFmtId="9" fontId="4" fillId="0" borderId="1" xfId="2" applyFont="1" applyFill="1" applyBorder="1"/>
    <xf numFmtId="9" fontId="4" fillId="4" borderId="1" xfId="2" applyFont="1" applyFill="1" applyBorder="1"/>
    <xf numFmtId="0" fontId="7" fillId="0" borderId="1" xfId="0" applyFont="1" applyFill="1" applyBorder="1"/>
    <xf numFmtId="0" fontId="19" fillId="3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top"/>
    </xf>
    <xf numFmtId="0" fontId="19" fillId="3" borderId="6" xfId="0" applyFont="1" applyFill="1" applyBorder="1" applyAlignment="1">
      <alignment vertical="top"/>
    </xf>
    <xf numFmtId="0" fontId="19" fillId="3" borderId="1" xfId="0" applyFont="1" applyFill="1" applyBorder="1" applyAlignme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3" fillId="0" borderId="1" xfId="0" applyFont="1" applyBorder="1"/>
    <xf numFmtId="0" fontId="13" fillId="4" borderId="1" xfId="0" applyFont="1" applyFill="1" applyBorder="1"/>
    <xf numFmtId="0" fontId="3" fillId="4" borderId="1" xfId="0" applyFont="1" applyFill="1" applyBorder="1"/>
    <xf numFmtId="0" fontId="20" fillId="0" borderId="1" xfId="0" applyFont="1" applyFill="1" applyBorder="1"/>
    <xf numFmtId="0" fontId="21" fillId="0" borderId="1" xfId="0" applyFont="1" applyFill="1" applyBorder="1"/>
    <xf numFmtId="44" fontId="3" fillId="5" borderId="1" xfId="1" applyNumberFormat="1" applyFont="1" applyFill="1" applyBorder="1"/>
    <xf numFmtId="44" fontId="22" fillId="5" borderId="1" xfId="1" applyNumberFormat="1" applyFont="1" applyFill="1" applyBorder="1"/>
    <xf numFmtId="9" fontId="17" fillId="0" borderId="1" xfId="2" applyFont="1" applyBorder="1" applyAlignment="1">
      <alignment horizontal="center"/>
    </xf>
    <xf numFmtId="9" fontId="20" fillId="0" borderId="1" xfId="2" applyFont="1" applyFill="1" applyBorder="1"/>
    <xf numFmtId="44" fontId="23" fillId="6" borderId="1" xfId="0" applyNumberFormat="1" applyFont="1" applyFill="1" applyBorder="1"/>
    <xf numFmtId="0" fontId="0" fillId="7" borderId="1" xfId="0" applyFill="1" applyBorder="1"/>
    <xf numFmtId="0" fontId="0" fillId="7" borderId="0" xfId="0" applyFill="1"/>
    <xf numFmtId="0" fontId="3" fillId="8" borderId="1" xfId="0" applyFont="1" applyFill="1" applyBorder="1"/>
    <xf numFmtId="0" fontId="0" fillId="0" borderId="0" xfId="0" applyBorder="1"/>
    <xf numFmtId="0" fontId="0" fillId="0" borderId="7" xfId="0" applyFill="1" applyBorder="1"/>
    <xf numFmtId="0" fontId="0" fillId="0" borderId="3" xfId="0" applyFill="1" applyBorder="1"/>
    <xf numFmtId="0" fontId="22" fillId="0" borderId="6" xfId="0" applyFont="1" applyFill="1" applyBorder="1" applyAlignment="1"/>
    <xf numFmtId="44" fontId="22" fillId="5" borderId="6" xfId="1" applyNumberFormat="1" applyFont="1" applyFill="1" applyBorder="1"/>
    <xf numFmtId="44" fontId="25" fillId="8" borderId="6" xfId="1" applyNumberFormat="1" applyFont="1" applyFill="1" applyBorder="1"/>
    <xf numFmtId="0" fontId="0" fillId="8" borderId="6" xfId="0" applyFill="1" applyBorder="1"/>
    <xf numFmtId="14" fontId="27" fillId="0" borderId="0" xfId="0" applyNumberFormat="1" applyFont="1" applyBorder="1" applyAlignment="1">
      <alignment horizontal="center"/>
    </xf>
    <xf numFmtId="0" fontId="7" fillId="9" borderId="10" xfId="0" applyFont="1" applyFill="1" applyBorder="1"/>
    <xf numFmtId="164" fontId="5" fillId="9" borderId="10" xfId="1" applyNumberFormat="1" applyFont="1" applyFill="1" applyBorder="1"/>
    <xf numFmtId="0" fontId="28" fillId="9" borderId="1" xfId="0" applyFont="1" applyFill="1" applyBorder="1" applyAlignment="1">
      <alignment horizontal="left"/>
    </xf>
    <xf numFmtId="164" fontId="4" fillId="9" borderId="6" xfId="0" applyNumberFormat="1" applyFont="1" applyFill="1" applyBorder="1"/>
    <xf numFmtId="0" fontId="7" fillId="9" borderId="1" xfId="0" applyFont="1" applyFill="1" applyBorder="1" applyAlignment="1">
      <alignment horizontal="left" wrapText="1"/>
    </xf>
    <xf numFmtId="9" fontId="4" fillId="9" borderId="6" xfId="2" applyFont="1" applyFill="1" applyBorder="1"/>
    <xf numFmtId="0" fontId="2" fillId="9" borderId="0" xfId="0" applyFont="1" applyFill="1" applyBorder="1" applyAlignment="1">
      <alignment horizontal="left" vertical="center" wrapText="1"/>
    </xf>
    <xf numFmtId="9" fontId="7" fillId="9" borderId="0" xfId="2" applyFont="1" applyFill="1" applyBorder="1"/>
    <xf numFmtId="0" fontId="29" fillId="9" borderId="0" xfId="0" applyFont="1" applyFill="1" applyBorder="1" applyAlignment="1">
      <alignment vertical="center" wrapText="1"/>
    </xf>
    <xf numFmtId="0" fontId="7" fillId="9" borderId="1" xfId="0" applyFont="1" applyFill="1" applyBorder="1"/>
    <xf numFmtId="164" fontId="5" fillId="9" borderId="1" xfId="0" applyNumberFormat="1" applyFont="1" applyFill="1" applyBorder="1"/>
    <xf numFmtId="0" fontId="7" fillId="9" borderId="1" xfId="0" applyFont="1" applyFill="1" applyBorder="1" applyAlignment="1">
      <alignment horizontal="left" vertical="center"/>
    </xf>
    <xf numFmtId="164" fontId="5" fillId="9" borderId="1" xfId="0" applyNumberFormat="1" applyFont="1" applyFill="1" applyBorder="1" applyAlignment="1">
      <alignment horizontal="left" vertical="center"/>
    </xf>
    <xf numFmtId="164" fontId="5" fillId="9" borderId="10" xfId="0" applyNumberFormat="1" applyFont="1" applyFill="1" applyBorder="1"/>
    <xf numFmtId="0" fontId="30" fillId="9" borderId="10" xfId="0" applyFont="1" applyFill="1" applyBorder="1" applyAlignment="1"/>
    <xf numFmtId="164" fontId="31" fillId="9" borderId="10" xfId="0" applyNumberFormat="1" applyFont="1" applyFill="1" applyBorder="1" applyAlignment="1"/>
    <xf numFmtId="0" fontId="30" fillId="9" borderId="1" xfId="0" applyFont="1" applyFill="1" applyBorder="1" applyAlignment="1"/>
    <xf numFmtId="164" fontId="31" fillId="9" borderId="1" xfId="0" applyNumberFormat="1" applyFont="1" applyFill="1" applyBorder="1" applyAlignment="1"/>
    <xf numFmtId="0" fontId="7" fillId="9" borderId="1" xfId="0" applyFont="1" applyFill="1" applyBorder="1" applyAlignment="1"/>
    <xf numFmtId="164" fontId="5" fillId="9" borderId="1" xfId="0" applyNumberFormat="1" applyFont="1" applyFill="1" applyBorder="1" applyAlignment="1"/>
    <xf numFmtId="0" fontId="0" fillId="0" borderId="0" xfId="0" applyFill="1" applyBorder="1"/>
    <xf numFmtId="0" fontId="27" fillId="0" borderId="0" xfId="0" applyFont="1" applyBorder="1" applyAlignment="1">
      <alignment horizontal="center"/>
    </xf>
    <xf numFmtId="0" fontId="0" fillId="7" borderId="6" xfId="0" applyFill="1" applyBorder="1"/>
    <xf numFmtId="44" fontId="24" fillId="0" borderId="0" xfId="0" applyNumberFormat="1" applyFont="1" applyFill="1" applyBorder="1"/>
    <xf numFmtId="0" fontId="33" fillId="11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4" fillId="13" borderId="6" xfId="0" applyFont="1" applyFill="1" applyBorder="1" applyAlignment="1">
      <alignment horizontal="center"/>
    </xf>
    <xf numFmtId="0" fontId="14" fillId="13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 wrapText="1"/>
    </xf>
    <xf numFmtId="0" fontId="32" fillId="2" borderId="10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6" fillId="0" borderId="0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5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Expenses / Income Summary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('Budget - Analysis'!$D$12,'Budget - Analysis'!$D$13)</c:f>
              <c:strCache>
                <c:ptCount val="2"/>
                <c:pt idx="0">
                  <c:v>Total Income</c:v>
                </c:pt>
                <c:pt idx="1">
                  <c:v>Total Expenses</c:v>
                </c:pt>
              </c:strCache>
            </c:strRef>
          </c:cat>
          <c:val>
            <c:numRef>
              <c:f>('Budget - Analysis'!$E$12,'Budget - Analysis'!$E$13)</c:f>
              <c:numCache>
                <c:formatCode>_("$"* #,##0_);_("$"* \(#,##0\);_("$"* "-"??_);_(@_)</c:formatCode>
                <c:ptCount val="2"/>
                <c:pt idx="0">
                  <c:v>4000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1-4A8E-BE37-3FDC3CAE23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945696"/>
        <c:axId val="192940464"/>
      </c:barChart>
      <c:catAx>
        <c:axId val="1929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940464"/>
        <c:crosses val="autoZero"/>
        <c:auto val="1"/>
        <c:lblAlgn val="ctr"/>
        <c:lblOffset val="100"/>
        <c:noMultiLvlLbl val="0"/>
      </c:catAx>
      <c:valAx>
        <c:axId val="19294046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9294569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Net Difference / ETI Ratio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('Budget - Analysis'!$D$14,'Budget - Analysis'!$D$15)</c:f>
              <c:strCache>
                <c:ptCount val="2"/>
                <c:pt idx="0">
                  <c:v>Net Difference</c:v>
                </c:pt>
                <c:pt idx="1">
                  <c:v>Expenses to Income Ratio</c:v>
                </c:pt>
              </c:strCache>
            </c:strRef>
          </c:cat>
          <c:val>
            <c:numRef>
              <c:f>('Budget - Analysis'!$E$14,'Budget - Analysis'!$E$15)</c:f>
              <c:numCache>
                <c:formatCode>0%</c:formatCode>
                <c:ptCount val="2"/>
                <c:pt idx="0" formatCode="_(&quot;$&quot;* #,##0_);_(&quot;$&quot;* \(#,##0\);_(&quot;$&quot;* &quot;-&quot;??_);_(@_)">
                  <c:v>2000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6-4BD6-A976-391AF18496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741264"/>
        <c:axId val="192749840"/>
      </c:barChart>
      <c:catAx>
        <c:axId val="19274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749840"/>
        <c:crosses val="autoZero"/>
        <c:auto val="1"/>
        <c:lblAlgn val="ctr"/>
        <c:lblOffset val="100"/>
        <c:noMultiLvlLbl val="0"/>
      </c:catAx>
      <c:valAx>
        <c:axId val="19274984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927412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Current % of Income Spent Per Category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('Budget - Analysis'!$F$36,'Budget - Analysis'!$F$37,'Budget - Analysis'!$F$38,'Budget - Analysis'!$F$39,'Budget - Analysis'!$F$40,'Budget - Analysis'!$F$41,'Budget - Analysis'!$F$42,'Budget - Analysis'!$F$43)</c:f>
              <c:strCache>
                <c:ptCount val="8"/>
                <c:pt idx="0">
                  <c:v>Housing</c:v>
                </c:pt>
                <c:pt idx="1">
                  <c:v>Transportation</c:v>
                </c:pt>
                <c:pt idx="2">
                  <c:v>Credit</c:v>
                </c:pt>
                <c:pt idx="3">
                  <c:v>Food</c:v>
                </c:pt>
                <c:pt idx="4">
                  <c:v>Personal </c:v>
                </c:pt>
                <c:pt idx="5">
                  <c:v>Entertainment</c:v>
                </c:pt>
                <c:pt idx="6">
                  <c:v>Medical</c:v>
                </c:pt>
                <c:pt idx="7">
                  <c:v>Savings </c:v>
                </c:pt>
              </c:strCache>
            </c:strRef>
          </c:cat>
          <c:val>
            <c:numRef>
              <c:f>('Budget - Analysis'!$G$36,'Budget - Analysis'!$G$37,'Budget - Analysis'!$G$38,'Budget - Analysis'!$G$39,'Budget - Analysis'!$G$40,'Budget - Analysis'!$G$41,'Budget - Analysis'!$G$42,'Budget - Analysis'!$G$43)</c:f>
              <c:numCache>
                <c:formatCode>0%</c:formatCode>
                <c:ptCount val="8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B-4E1C-B677-03DCD3EE0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805624"/>
        <c:axId val="192814200"/>
      </c:barChart>
      <c:catAx>
        <c:axId val="192805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2814200"/>
        <c:crosses val="autoZero"/>
        <c:auto val="1"/>
        <c:lblAlgn val="ctr"/>
        <c:lblOffset val="100"/>
        <c:noMultiLvlLbl val="0"/>
      </c:catAx>
      <c:valAx>
        <c:axId val="19281420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80562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Spending Per Category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('Weekly Spending Tracker'!$A$7,'Weekly Spending Tracker'!$A$8,'Weekly Spending Tracker'!$A$9,'Weekly Spending Tracker'!$A$10,'Weekly Spending Tracker'!$A$11,'Weekly Spending Tracker'!$A$12,'Weekly Spending Tracker'!$A$13,'Weekly Spending Tracker'!$A$14)</c:f>
              <c:strCache>
                <c:ptCount val="8"/>
                <c:pt idx="0">
                  <c:v>Food</c:v>
                </c:pt>
                <c:pt idx="1">
                  <c:v>Transportation</c:v>
                </c:pt>
                <c:pt idx="2">
                  <c:v>Entertainment</c:v>
                </c:pt>
                <c:pt idx="3">
                  <c:v>Clothing/Grooming</c:v>
                </c:pt>
                <c:pt idx="4">
                  <c:v>Child Care</c:v>
                </c:pt>
                <c:pt idx="5">
                  <c:v>Pet Care</c:v>
                </c:pt>
                <c:pt idx="6">
                  <c:v>Medical</c:v>
                </c:pt>
                <c:pt idx="7">
                  <c:v>Other</c:v>
                </c:pt>
              </c:strCache>
            </c:strRef>
          </c:cat>
          <c:val>
            <c:numRef>
              <c:f>('Weekly Spending Tracker'!$I$7,'Weekly Spending Tracker'!$I$8,'Weekly Spending Tracker'!$I$9,'Weekly Spending Tracker'!$I$10,'Weekly Spending Tracker'!$I$11,'Weekly Spending Tracker'!$I$12,'Weekly Spending Tracker'!$I$13,'Weekly Spending Tracker'!$I$14)</c:f>
              <c:numCache>
                <c:formatCode>_("$"* #,##0.00_);_("$"* \(#,##0.00\);_("$"* "-"??_);_(@_)</c:formatCode>
                <c:ptCount val="8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AE1-AC90-C2C8989C1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070408"/>
        <c:axId val="193070800"/>
      </c:barChart>
      <c:catAx>
        <c:axId val="19307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070800"/>
        <c:crosses val="autoZero"/>
        <c:auto val="1"/>
        <c:lblAlgn val="ctr"/>
        <c:lblOffset val="100"/>
        <c:noMultiLvlLbl val="0"/>
      </c:catAx>
      <c:valAx>
        <c:axId val="19307080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9307040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</a:t>
            </a:r>
            <a:r>
              <a:rPr lang="en-US" sz="1100" baseline="0"/>
              <a:t> (%)</a:t>
            </a:r>
            <a:r>
              <a:rPr lang="en-US" sz="1100"/>
              <a:t> Per Category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('Weekly Spending Tracker'!$A$7,'Weekly Spending Tracker'!$A$8,'Weekly Spending Tracker'!$A$9,'Weekly Spending Tracker'!$A$10,'Weekly Spending Tracker'!$A$11,'Weekly Spending Tracker'!$A$12,'Weekly Spending Tracker'!$A$13,'Weekly Spending Tracker'!$A$14)</c:f>
              <c:strCache>
                <c:ptCount val="8"/>
                <c:pt idx="0">
                  <c:v>Food</c:v>
                </c:pt>
                <c:pt idx="1">
                  <c:v>Transportation</c:v>
                </c:pt>
                <c:pt idx="2">
                  <c:v>Entertainment</c:v>
                </c:pt>
                <c:pt idx="3">
                  <c:v>Clothing/Grooming</c:v>
                </c:pt>
                <c:pt idx="4">
                  <c:v>Child Care</c:v>
                </c:pt>
                <c:pt idx="5">
                  <c:v>Pet Care</c:v>
                </c:pt>
                <c:pt idx="6">
                  <c:v>Medical</c:v>
                </c:pt>
                <c:pt idx="7">
                  <c:v>Other</c:v>
                </c:pt>
              </c:strCache>
            </c:strRef>
          </c:cat>
          <c:val>
            <c:numRef>
              <c:f>('Weekly Spending Tracker'!$J$7,'Weekly Spending Tracker'!$J$8,'Weekly Spending Tracker'!$J$9,'Weekly Spending Tracker'!$J$10,'Weekly Spending Tracker'!$J$11,'Weekly Spending Tracker'!$J$12,'Weekly Spending Tracker'!$J$13,'Weekly Spending Tracker'!$J$14)</c:f>
              <c:numCache>
                <c:formatCode>0%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0-4982-9446-1DC30384A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071584"/>
        <c:axId val="193071976"/>
      </c:barChart>
      <c:catAx>
        <c:axId val="193071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3071976"/>
        <c:crosses val="autoZero"/>
        <c:auto val="1"/>
        <c:lblAlgn val="ctr"/>
        <c:lblOffset val="100"/>
        <c:noMultiLvlLbl val="0"/>
      </c:catAx>
      <c:valAx>
        <c:axId val="1930719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07158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Spending Per Day</a:t>
            </a:r>
          </a:p>
        </c:rich>
      </c:tx>
      <c:layout>
        <c:manualLayout>
          <c:xMode val="edge"/>
          <c:yMode val="edge"/>
          <c:x val="0.40428048112690951"/>
          <c:y val="3.05810397553516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('Weekly Spending Tracker'!$B$6,'Weekly Spending Tracker'!$C$6,'Weekly Spending Tracker'!$D$6,'Weekly Spending Tracker'!$E$6,'Weekly Spending Tracker'!$F$6,'Weekly Spending Tracker'!$G$6,'Weekly Spending Tracker'!$H$6)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('Weekly Spending Tracker'!$B$15,'Weekly Spending Tracker'!$C$15,'Weekly Spending Tracker'!$D$15,'Weekly Spending Tracker'!$E$15,'Weekly Spending Tracker'!$F$15,'Weekly Spending Tracker'!$G$15,'Weekly Spending Tracker'!$H$15)</c:f>
              <c:numCache>
                <c:formatCode>_("$"* #,##0.00_);_("$"* \(#,##0.00\);_("$"* "-"??_);_(@_)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6-41ED-9FD2-CC0D158244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312472"/>
        <c:axId val="193312864"/>
      </c:barChart>
      <c:catAx>
        <c:axId val="193312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312864"/>
        <c:crosses val="autoZero"/>
        <c:auto val="1"/>
        <c:lblAlgn val="ctr"/>
        <c:lblOffset val="100"/>
        <c:noMultiLvlLbl val="0"/>
      </c:catAx>
      <c:valAx>
        <c:axId val="19331286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9331247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%</a:t>
            </a:r>
            <a:r>
              <a:rPr lang="en-US" sz="1100" baseline="0"/>
              <a:t> Per Day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('Weekly Spending Tracker'!$B$6,'Weekly Spending Tracker'!$C$6,'Weekly Spending Tracker'!$D$6,'Weekly Spending Tracker'!$E$6,'Weekly Spending Tracker'!$F$6,'Weekly Spending Tracker'!$G$6,'Weekly Spending Tracker'!$H$6)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('Weekly Spending Tracker'!$B$16,'Weekly Spending Tracker'!$C$16,'Weekly Spending Tracker'!$D$16,'Weekly Spending Tracker'!$E$16,'Weekly Spending Tracker'!$F$16,'Weekly Spending Tracker'!$G$16,'Weekly Spending Tracker'!$H$16)</c:f>
              <c:numCache>
                <c:formatCode>0%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0-48CC-95B0-C4A67B347B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313648"/>
        <c:axId val="193314040"/>
      </c:barChart>
      <c:catAx>
        <c:axId val="193313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3314040"/>
        <c:crosses val="autoZero"/>
        <c:auto val="1"/>
        <c:lblAlgn val="ctr"/>
        <c:lblOffset val="100"/>
        <c:noMultiLvlLbl val="0"/>
      </c:catAx>
      <c:valAx>
        <c:axId val="19331404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3136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152400</xdr:rowOff>
    </xdr:from>
    <xdr:ext cx="8020048" cy="276226"/>
    <xdr:sp macro="" textlink="">
      <xdr:nvSpPr>
        <xdr:cNvPr id="3" name="Rectangle 2"/>
        <xdr:cNvSpPr/>
      </xdr:nvSpPr>
      <xdr:spPr>
        <a:xfrm flipH="1">
          <a:off x="0" y="152400"/>
          <a:ext cx="8020048" cy="27622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3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Monthly</a:t>
          </a:r>
          <a:r>
            <a:rPr lang="en-US" sz="36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Budgeting Analysis</a:t>
          </a:r>
          <a:endParaRPr lang="en-US" sz="36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9</xdr:col>
      <xdr:colOff>28575</xdr:colOff>
      <xdr:row>5</xdr:row>
      <xdr:rowOff>104775</xdr:rowOff>
    </xdr:from>
    <xdr:to>
      <xdr:col>14</xdr:col>
      <xdr:colOff>0</xdr:colOff>
      <xdr:row>17</xdr:row>
      <xdr:rowOff>47625</xdr:rowOff>
    </xdr:to>
    <xdr:graphicFrame macro="">
      <xdr:nvGraphicFramePr>
        <xdr:cNvPr id="17932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17</xdr:row>
      <xdr:rowOff>57150</xdr:rowOff>
    </xdr:from>
    <xdr:to>
      <xdr:col>13</xdr:col>
      <xdr:colOff>981075</xdr:colOff>
      <xdr:row>28</xdr:row>
      <xdr:rowOff>133350</xdr:rowOff>
    </xdr:to>
    <xdr:graphicFrame macro="">
      <xdr:nvGraphicFramePr>
        <xdr:cNvPr id="17933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38101</xdr:colOff>
      <xdr:row>28</xdr:row>
      <xdr:rowOff>161925</xdr:rowOff>
    </xdr:from>
    <xdr:to>
      <xdr:col>13</xdr:col>
      <xdr:colOff>981075</xdr:colOff>
      <xdr:row>43</xdr:row>
      <xdr:rowOff>19050</xdr:rowOff>
    </xdr:to>
    <xdr:graphicFrame macro="">
      <xdr:nvGraphicFramePr>
        <xdr:cNvPr id="17933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6</xdr:col>
      <xdr:colOff>38100</xdr:colOff>
      <xdr:row>30</xdr:row>
      <xdr:rowOff>9525</xdr:rowOff>
    </xdr:to>
    <xdr:graphicFrame macro="">
      <xdr:nvGraphicFramePr>
        <xdr:cNvPr id="295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16</xdr:row>
      <xdr:rowOff>190500</xdr:rowOff>
    </xdr:from>
    <xdr:to>
      <xdr:col>10</xdr:col>
      <xdr:colOff>885825</xdr:colOff>
      <xdr:row>30</xdr:row>
      <xdr:rowOff>9525</xdr:rowOff>
    </xdr:to>
    <xdr:graphicFrame macro="">
      <xdr:nvGraphicFramePr>
        <xdr:cNvPr id="2951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6</xdr:col>
      <xdr:colOff>38100</xdr:colOff>
      <xdr:row>42</xdr:row>
      <xdr:rowOff>152400</xdr:rowOff>
    </xdr:to>
    <xdr:graphicFrame macro="">
      <xdr:nvGraphicFramePr>
        <xdr:cNvPr id="29512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10</xdr:col>
      <xdr:colOff>35718</xdr:colOff>
      <xdr:row>0</xdr:row>
      <xdr:rowOff>35721</xdr:rowOff>
    </xdr:from>
    <xdr:ext cx="881061" cy="3274219"/>
    <xdr:sp macro="" textlink="">
      <xdr:nvSpPr>
        <xdr:cNvPr id="12" name="Rectangle 11"/>
        <xdr:cNvSpPr/>
      </xdr:nvSpPr>
      <xdr:spPr>
        <a:xfrm rot="5400000">
          <a:off x="8030764" y="1232300"/>
          <a:ext cx="3274219" cy="8810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4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Spend Wisely</a:t>
          </a:r>
        </a:p>
      </xdr:txBody>
    </xdr:sp>
    <xdr:clientData/>
  </xdr:oneCellAnchor>
  <xdr:twoCellAnchor>
    <xdr:from>
      <xdr:col>6</xdr:col>
      <xdr:colOff>47625</xdr:colOff>
      <xdr:row>30</xdr:row>
      <xdr:rowOff>9525</xdr:rowOff>
    </xdr:from>
    <xdr:to>
      <xdr:col>11</xdr:col>
      <xdr:colOff>0</xdr:colOff>
      <xdr:row>43</xdr:row>
      <xdr:rowOff>0</xdr:rowOff>
    </xdr:to>
    <xdr:graphicFrame macro="">
      <xdr:nvGraphicFramePr>
        <xdr:cNvPr id="29512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3"/>
  <sheetViews>
    <sheetView tabSelected="1" topLeftCell="A25" zoomScale="90" zoomScaleNormal="90" zoomScalePageLayoutView="80" workbookViewId="0">
      <selection activeCell="I46" sqref="I46"/>
    </sheetView>
  </sheetViews>
  <sheetFormatPr defaultColWidth="9.21875" defaultRowHeight="13.8" x14ac:dyDescent="0.25"/>
  <cols>
    <col min="1" max="1" width="9.21875" style="2"/>
    <col min="2" max="2" width="18.21875" style="2" bestFit="1" customWidth="1"/>
    <col min="3" max="3" width="12" style="2" bestFit="1" customWidth="1"/>
    <col min="4" max="4" width="27.21875" style="2" bestFit="1" customWidth="1"/>
    <col min="5" max="5" width="12.77734375" style="2" bestFit="1" customWidth="1"/>
    <col min="6" max="6" width="14.21875" style="2" bestFit="1" customWidth="1"/>
    <col min="7" max="7" width="11.5546875" style="2" bestFit="1" customWidth="1"/>
    <col min="8" max="8" width="13.21875" style="2" bestFit="1" customWidth="1"/>
    <col min="9" max="9" width="11.21875" style="2" bestFit="1" customWidth="1"/>
    <col min="10" max="10" width="9.21875" style="2"/>
    <col min="11" max="11" width="5.77734375" style="2" bestFit="1" customWidth="1"/>
    <col min="12" max="12" width="11.44140625" style="2" bestFit="1" customWidth="1"/>
    <col min="13" max="13" width="9.21875" style="2"/>
    <col min="14" max="14" width="14.77734375" style="2" bestFit="1" customWidth="1"/>
    <col min="15" max="16384" width="9.21875" style="2"/>
  </cols>
  <sheetData>
    <row r="3" spans="2:9" x14ac:dyDescent="0.25">
      <c r="B3" s="87"/>
      <c r="C3" s="87"/>
    </row>
    <row r="4" spans="2:9" x14ac:dyDescent="0.25">
      <c r="B4" s="87"/>
      <c r="C4" s="87"/>
    </row>
    <row r="5" spans="2:9" ht="15" customHeight="1" x14ac:dyDescent="0.25">
      <c r="B5" s="88" t="s">
        <v>65</v>
      </c>
      <c r="C5" s="88"/>
      <c r="D5" s="88"/>
      <c r="E5" s="88"/>
      <c r="F5" s="88"/>
      <c r="G5" s="88"/>
      <c r="H5" s="88"/>
      <c r="I5" s="88"/>
    </row>
    <row r="6" spans="2:9" ht="15" customHeight="1" x14ac:dyDescent="0.25">
      <c r="B6" s="88"/>
      <c r="C6" s="88"/>
      <c r="D6" s="88"/>
      <c r="E6" s="88"/>
      <c r="F6" s="88"/>
      <c r="G6" s="88"/>
      <c r="H6" s="88"/>
      <c r="I6" s="88"/>
    </row>
    <row r="7" spans="2:9" ht="15" customHeight="1" x14ac:dyDescent="0.25">
      <c r="B7" s="88"/>
      <c r="C7" s="88"/>
      <c r="D7" s="88"/>
      <c r="E7" s="88"/>
      <c r="F7" s="88"/>
      <c r="G7" s="88"/>
      <c r="H7" s="88"/>
      <c r="I7" s="88"/>
    </row>
    <row r="8" spans="2:9" ht="15" customHeight="1" x14ac:dyDescent="0.25">
      <c r="B8" s="88"/>
      <c r="C8" s="88"/>
      <c r="D8" s="88"/>
      <c r="E8" s="88"/>
      <c r="F8" s="88"/>
      <c r="G8" s="88"/>
      <c r="H8" s="88"/>
      <c r="I8" s="88"/>
    </row>
    <row r="9" spans="2:9" ht="15" customHeight="1" x14ac:dyDescent="0.25">
      <c r="B9" s="88"/>
      <c r="C9" s="88"/>
      <c r="D9" s="88"/>
      <c r="E9" s="88"/>
      <c r="F9" s="88"/>
      <c r="G9" s="88"/>
      <c r="H9" s="88"/>
      <c r="I9" s="88"/>
    </row>
    <row r="10" spans="2:9" x14ac:dyDescent="0.25">
      <c r="B10" s="94" t="s">
        <v>62</v>
      </c>
      <c r="C10" s="94"/>
      <c r="D10" s="94"/>
      <c r="E10" s="94"/>
      <c r="F10" s="94"/>
      <c r="G10" s="94"/>
      <c r="H10" s="94"/>
      <c r="I10" s="94"/>
    </row>
    <row r="11" spans="2:9" x14ac:dyDescent="0.25">
      <c r="B11" s="12" t="s">
        <v>0</v>
      </c>
      <c r="C11" s="13"/>
      <c r="D11" s="92" t="s">
        <v>67</v>
      </c>
      <c r="E11" s="93"/>
      <c r="F11" s="89" t="s">
        <v>66</v>
      </c>
      <c r="G11" s="90"/>
      <c r="H11" s="90"/>
      <c r="I11" s="90"/>
    </row>
    <row r="12" spans="2:9" ht="15" x14ac:dyDescent="0.25">
      <c r="B12" s="27" t="s">
        <v>60</v>
      </c>
      <c r="C12" s="20">
        <v>4000</v>
      </c>
      <c r="D12" s="59" t="s">
        <v>6</v>
      </c>
      <c r="E12" s="60">
        <f>SUM(C17)</f>
        <v>4000</v>
      </c>
      <c r="F12" s="90"/>
      <c r="G12" s="90"/>
      <c r="H12" s="90"/>
      <c r="I12" s="90"/>
    </row>
    <row r="13" spans="2:9" ht="15" x14ac:dyDescent="0.25">
      <c r="B13" s="27" t="s">
        <v>61</v>
      </c>
      <c r="C13" s="20">
        <v>0</v>
      </c>
      <c r="D13" s="59" t="s">
        <v>7</v>
      </c>
      <c r="E13" s="60">
        <f>SUM(C26+E25+G23+I22+C33+E33+G30+I29)</f>
        <v>2000</v>
      </c>
      <c r="F13" s="90"/>
      <c r="G13" s="90"/>
      <c r="H13" s="90"/>
      <c r="I13" s="90"/>
    </row>
    <row r="14" spans="2:9" ht="15" x14ac:dyDescent="0.25">
      <c r="B14" s="27" t="s">
        <v>1</v>
      </c>
      <c r="C14" s="20">
        <v>0</v>
      </c>
      <c r="D14" s="59" t="s">
        <v>8</v>
      </c>
      <c r="E14" s="60">
        <f>SUM(E12-E13)</f>
        <v>2000</v>
      </c>
      <c r="F14" s="90"/>
      <c r="G14" s="90"/>
      <c r="H14" s="90"/>
      <c r="I14" s="90"/>
    </row>
    <row r="15" spans="2:9" ht="15" x14ac:dyDescent="0.25">
      <c r="B15" s="27" t="s">
        <v>2</v>
      </c>
      <c r="C15" s="20">
        <v>0</v>
      </c>
      <c r="D15" s="61" t="s">
        <v>68</v>
      </c>
      <c r="E15" s="62">
        <f>SUM(E13/E12)</f>
        <v>0.5</v>
      </c>
      <c r="F15" s="90"/>
      <c r="G15" s="90"/>
      <c r="H15" s="90"/>
      <c r="I15" s="90"/>
    </row>
    <row r="16" spans="2:9" ht="15" x14ac:dyDescent="0.25">
      <c r="B16" s="27" t="s">
        <v>5</v>
      </c>
      <c r="C16" s="20">
        <v>0</v>
      </c>
      <c r="D16" s="63"/>
      <c r="E16" s="64"/>
      <c r="F16" s="90"/>
      <c r="G16" s="90"/>
      <c r="H16" s="90"/>
      <c r="I16" s="90"/>
    </row>
    <row r="17" spans="2:15" ht="15.6" x14ac:dyDescent="0.3">
      <c r="B17" s="57" t="s">
        <v>54</v>
      </c>
      <c r="C17" s="58">
        <f>SUM(C12:C16)</f>
        <v>4000</v>
      </c>
      <c r="D17" s="65"/>
      <c r="E17" s="65"/>
      <c r="F17" s="91"/>
      <c r="G17" s="91"/>
      <c r="H17" s="91"/>
      <c r="I17" s="91"/>
    </row>
    <row r="18" spans="2:15" ht="15" customHeight="1" x14ac:dyDescent="0.3">
      <c r="B18" s="81" t="s">
        <v>58</v>
      </c>
      <c r="C18" s="81"/>
      <c r="D18" s="81"/>
      <c r="E18" s="81"/>
      <c r="F18" s="81"/>
      <c r="G18" s="81"/>
      <c r="H18" s="81"/>
      <c r="I18" s="81"/>
    </row>
    <row r="19" spans="2:15" x14ac:dyDescent="0.25">
      <c r="B19" s="28" t="s">
        <v>13</v>
      </c>
      <c r="C19" s="14"/>
      <c r="D19" s="31" t="s">
        <v>15</v>
      </c>
      <c r="E19" s="15"/>
      <c r="F19" s="32" t="s">
        <v>17</v>
      </c>
      <c r="G19" s="15"/>
      <c r="H19" s="32" t="s">
        <v>14</v>
      </c>
      <c r="I19" s="15"/>
    </row>
    <row r="20" spans="2:15" ht="15" x14ac:dyDescent="0.25">
      <c r="B20" s="29" t="s">
        <v>29</v>
      </c>
      <c r="C20" s="21">
        <v>1300</v>
      </c>
      <c r="D20" s="29" t="s">
        <v>34</v>
      </c>
      <c r="E20" s="21">
        <v>0</v>
      </c>
      <c r="F20" s="29" t="s">
        <v>1</v>
      </c>
      <c r="G20" s="21">
        <v>0</v>
      </c>
      <c r="H20" s="29" t="s">
        <v>40</v>
      </c>
      <c r="I20" s="21">
        <v>0</v>
      </c>
    </row>
    <row r="21" spans="2:15" ht="15" x14ac:dyDescent="0.25">
      <c r="B21" s="29" t="s">
        <v>30</v>
      </c>
      <c r="C21" s="21">
        <v>300</v>
      </c>
      <c r="D21" s="29" t="s">
        <v>35</v>
      </c>
      <c r="E21" s="21">
        <v>0</v>
      </c>
      <c r="F21" s="29" t="s">
        <v>10</v>
      </c>
      <c r="G21" s="21">
        <v>0</v>
      </c>
      <c r="H21" s="29" t="s">
        <v>41</v>
      </c>
      <c r="I21" s="21">
        <v>0</v>
      </c>
    </row>
    <row r="22" spans="2:15" ht="15.6" x14ac:dyDescent="0.25">
      <c r="B22" s="29" t="s">
        <v>31</v>
      </c>
      <c r="C22" s="21">
        <v>300</v>
      </c>
      <c r="D22" s="29" t="s">
        <v>36</v>
      </c>
      <c r="E22" s="21">
        <v>0</v>
      </c>
      <c r="F22" s="29" t="s">
        <v>39</v>
      </c>
      <c r="G22" s="21">
        <v>0</v>
      </c>
      <c r="H22" s="68" t="s">
        <v>26</v>
      </c>
      <c r="I22" s="69">
        <f>SUM(I20:I21)</f>
        <v>0</v>
      </c>
      <c r="L22" s="6"/>
      <c r="M22" s="6"/>
    </row>
    <row r="23" spans="2:15" ht="12.75" customHeight="1" x14ac:dyDescent="0.25">
      <c r="B23" s="29" t="s">
        <v>32</v>
      </c>
      <c r="C23" s="21">
        <v>0</v>
      </c>
      <c r="D23" s="29" t="s">
        <v>37</v>
      </c>
      <c r="E23" s="21">
        <v>0</v>
      </c>
      <c r="F23" s="68" t="s">
        <v>26</v>
      </c>
      <c r="G23" s="69">
        <f>SUM(G20:G22)</f>
        <v>0</v>
      </c>
      <c r="H23" s="6"/>
      <c r="I23" s="7"/>
      <c r="L23" s="6"/>
      <c r="M23" s="6"/>
    </row>
    <row r="24" spans="2:15" ht="14.25" customHeight="1" x14ac:dyDescent="0.25">
      <c r="B24" s="29" t="s">
        <v>51</v>
      </c>
      <c r="C24" s="21">
        <v>100</v>
      </c>
      <c r="D24" s="29" t="s">
        <v>38</v>
      </c>
      <c r="E24" s="21">
        <v>0</v>
      </c>
      <c r="F24" s="6"/>
      <c r="G24" s="6"/>
      <c r="H24" s="6"/>
      <c r="I24" s="8"/>
      <c r="J24" s="6"/>
      <c r="K24" s="6"/>
      <c r="L24" s="6"/>
      <c r="M24" s="6"/>
      <c r="N24" s="6"/>
      <c r="O24" s="6"/>
    </row>
    <row r="25" spans="2:15" ht="15" customHeight="1" x14ac:dyDescent="0.25">
      <c r="B25" s="30" t="s">
        <v>33</v>
      </c>
      <c r="C25" s="21">
        <v>0</v>
      </c>
      <c r="D25" s="68" t="s">
        <v>26</v>
      </c>
      <c r="E25" s="69">
        <f>SUM(E20:E24)</f>
        <v>0</v>
      </c>
      <c r="F25" s="6"/>
      <c r="G25" s="6"/>
      <c r="H25" s="6"/>
      <c r="I25" s="8"/>
      <c r="J25" s="6"/>
      <c r="K25" s="6"/>
      <c r="L25" s="6"/>
      <c r="M25" s="6"/>
      <c r="N25" s="6"/>
      <c r="O25" s="6"/>
    </row>
    <row r="26" spans="2:15" ht="15.6" x14ac:dyDescent="0.3">
      <c r="B26" s="66" t="s">
        <v>26</v>
      </c>
      <c r="C26" s="67">
        <f>SUM(C20:C25)</f>
        <v>2000</v>
      </c>
      <c r="D26" s="3"/>
      <c r="E26" s="3"/>
      <c r="F26" s="3"/>
      <c r="G26" s="3"/>
      <c r="H26" s="4"/>
      <c r="I26" s="9"/>
    </row>
    <row r="27" spans="2:15" x14ac:dyDescent="0.25">
      <c r="B27" s="32" t="s">
        <v>42</v>
      </c>
      <c r="C27" s="15"/>
      <c r="D27" s="32" t="s">
        <v>3</v>
      </c>
      <c r="E27" s="15"/>
      <c r="F27" s="32" t="s">
        <v>16</v>
      </c>
      <c r="G27" s="15"/>
      <c r="H27" s="33" t="s">
        <v>9</v>
      </c>
      <c r="I27" s="16"/>
    </row>
    <row r="28" spans="2:15" ht="15" x14ac:dyDescent="0.25">
      <c r="B28" s="29" t="s">
        <v>43</v>
      </c>
      <c r="C28" s="21">
        <v>0</v>
      </c>
      <c r="D28" s="29" t="s">
        <v>46</v>
      </c>
      <c r="E28" s="21">
        <v>0</v>
      </c>
      <c r="F28" s="29" t="s">
        <v>50</v>
      </c>
      <c r="G28" s="21">
        <v>0</v>
      </c>
      <c r="H28" s="34" t="s">
        <v>55</v>
      </c>
      <c r="I28" s="22">
        <v>0</v>
      </c>
    </row>
    <row r="29" spans="2:15" ht="15.6" x14ac:dyDescent="0.3">
      <c r="B29" s="29" t="s">
        <v>4</v>
      </c>
      <c r="C29" s="21">
        <v>0</v>
      </c>
      <c r="D29" s="29" t="s">
        <v>47</v>
      </c>
      <c r="E29" s="21">
        <v>0</v>
      </c>
      <c r="F29" s="29" t="s">
        <v>45</v>
      </c>
      <c r="G29" s="21">
        <v>0</v>
      </c>
      <c r="H29" s="75" t="s">
        <v>26</v>
      </c>
      <c r="I29" s="76">
        <f>SUM(I27:I28)</f>
        <v>0</v>
      </c>
    </row>
    <row r="30" spans="2:15" ht="15.6" x14ac:dyDescent="0.3">
      <c r="B30" s="29" t="s">
        <v>74</v>
      </c>
      <c r="C30" s="21">
        <v>0</v>
      </c>
      <c r="D30" s="29" t="s">
        <v>48</v>
      </c>
      <c r="E30" s="21">
        <v>0</v>
      </c>
      <c r="F30" s="73" t="s">
        <v>26</v>
      </c>
      <c r="G30" s="74">
        <f>SUM(G28:G29)</f>
        <v>0</v>
      </c>
      <c r="H30" s="4"/>
      <c r="I30" s="10"/>
    </row>
    <row r="31" spans="2:15" ht="15" x14ac:dyDescent="0.25">
      <c r="B31" s="29" t="s">
        <v>44</v>
      </c>
      <c r="C31" s="21">
        <v>0</v>
      </c>
      <c r="D31" s="29" t="s">
        <v>49</v>
      </c>
      <c r="E31" s="21">
        <v>0</v>
      </c>
      <c r="F31" s="3"/>
      <c r="G31" s="3"/>
      <c r="H31" s="4"/>
      <c r="I31" s="11"/>
    </row>
    <row r="32" spans="2:15" ht="15" x14ac:dyDescent="0.25">
      <c r="B32" s="29" t="s">
        <v>75</v>
      </c>
      <c r="C32" s="21">
        <v>0</v>
      </c>
      <c r="D32" s="29" t="s">
        <v>76</v>
      </c>
      <c r="E32" s="21">
        <v>0</v>
      </c>
      <c r="F32" s="3"/>
      <c r="G32" s="3"/>
      <c r="H32" s="4"/>
      <c r="I32" s="11"/>
    </row>
    <row r="33" spans="2:9" ht="15.6" x14ac:dyDescent="0.3">
      <c r="B33" s="57" t="s">
        <v>26</v>
      </c>
      <c r="C33" s="70">
        <f>SUM(C28:C32)</f>
        <v>0</v>
      </c>
      <c r="D33" s="71" t="s">
        <v>26</v>
      </c>
      <c r="E33" s="72">
        <f>SUM(E28:E32)</f>
        <v>0</v>
      </c>
      <c r="F33" s="3"/>
      <c r="G33" s="3"/>
      <c r="H33" s="4"/>
      <c r="I33" s="9"/>
    </row>
    <row r="34" spans="2:9" ht="15" customHeight="1" x14ac:dyDescent="0.25">
      <c r="B34" s="82" t="s">
        <v>64</v>
      </c>
      <c r="C34" s="82"/>
      <c r="D34" s="82"/>
      <c r="E34" s="82"/>
      <c r="F34" s="82"/>
      <c r="G34" s="82"/>
      <c r="H34" s="82"/>
      <c r="I34" s="82"/>
    </row>
    <row r="35" spans="2:9" x14ac:dyDescent="0.25">
      <c r="B35" s="83" t="s">
        <v>59</v>
      </c>
      <c r="C35" s="84"/>
      <c r="D35" s="85" t="s">
        <v>12</v>
      </c>
      <c r="E35" s="86"/>
      <c r="F35" s="83" t="s">
        <v>18</v>
      </c>
      <c r="G35" s="84"/>
      <c r="H35" s="85" t="s">
        <v>19</v>
      </c>
      <c r="I35" s="86"/>
    </row>
    <row r="36" spans="2:9" ht="15" x14ac:dyDescent="0.25">
      <c r="B36" s="35" t="s">
        <v>13</v>
      </c>
      <c r="C36" s="23">
        <f>SUM(C26)</f>
        <v>2000</v>
      </c>
      <c r="D36" s="37" t="s">
        <v>13</v>
      </c>
      <c r="E36" s="24">
        <f>SUM(C17*35%)</f>
        <v>1400</v>
      </c>
      <c r="F36" s="35" t="s">
        <v>13</v>
      </c>
      <c r="G36" s="25">
        <f>SUM(C36/C17)</f>
        <v>0.5</v>
      </c>
      <c r="H36" s="38" t="s">
        <v>13</v>
      </c>
      <c r="I36" s="26">
        <v>0.35</v>
      </c>
    </row>
    <row r="37" spans="2:9" ht="15" x14ac:dyDescent="0.25">
      <c r="B37" s="35" t="s">
        <v>15</v>
      </c>
      <c r="C37" s="23">
        <f>SUM(E25)</f>
        <v>0</v>
      </c>
      <c r="D37" s="37" t="s">
        <v>15</v>
      </c>
      <c r="E37" s="24">
        <f>SUM(C17*15%)</f>
        <v>600</v>
      </c>
      <c r="F37" s="35" t="s">
        <v>15</v>
      </c>
      <c r="G37" s="25">
        <f>SUM(C37/C17)</f>
        <v>0</v>
      </c>
      <c r="H37" s="38" t="s">
        <v>15</v>
      </c>
      <c r="I37" s="26">
        <v>0.15</v>
      </c>
    </row>
    <row r="38" spans="2:9" ht="15" x14ac:dyDescent="0.25">
      <c r="B38" s="36" t="s">
        <v>17</v>
      </c>
      <c r="C38" s="23">
        <f>SUM(G23)</f>
        <v>0</v>
      </c>
      <c r="D38" s="37" t="s">
        <v>17</v>
      </c>
      <c r="E38" s="24">
        <f>SUM(C17*15%)</f>
        <v>600</v>
      </c>
      <c r="F38" s="36" t="s">
        <v>17</v>
      </c>
      <c r="G38" s="25">
        <f>SUM(C38/C17)</f>
        <v>0</v>
      </c>
      <c r="H38" s="38" t="s">
        <v>17</v>
      </c>
      <c r="I38" s="26">
        <v>0.15</v>
      </c>
    </row>
    <row r="39" spans="2:9" ht="15" x14ac:dyDescent="0.25">
      <c r="B39" s="35" t="s">
        <v>14</v>
      </c>
      <c r="C39" s="23">
        <f>SUM(I22)</f>
        <v>0</v>
      </c>
      <c r="D39" s="37" t="s">
        <v>14</v>
      </c>
      <c r="E39" s="24">
        <f>SUM(C17*15%)</f>
        <v>600</v>
      </c>
      <c r="F39" s="35" t="s">
        <v>14</v>
      </c>
      <c r="G39" s="25">
        <f>SUM(C39/C17)</f>
        <v>0</v>
      </c>
      <c r="H39" s="38" t="s">
        <v>14</v>
      </c>
      <c r="I39" s="26">
        <v>0.1</v>
      </c>
    </row>
    <row r="40" spans="2:9" ht="15" x14ac:dyDescent="0.25">
      <c r="B40" s="35" t="s">
        <v>56</v>
      </c>
      <c r="C40" s="23">
        <f>SUM(C33)</f>
        <v>0</v>
      </c>
      <c r="D40" s="37" t="s">
        <v>56</v>
      </c>
      <c r="E40" s="24">
        <f>SUM(C17*5%)</f>
        <v>200</v>
      </c>
      <c r="F40" s="35" t="s">
        <v>56</v>
      </c>
      <c r="G40" s="25">
        <f>SUM(C40/C17)</f>
        <v>0</v>
      </c>
      <c r="H40" s="38" t="s">
        <v>56</v>
      </c>
      <c r="I40" s="26">
        <v>0.05</v>
      </c>
    </row>
    <row r="41" spans="2:9" ht="15" x14ac:dyDescent="0.25">
      <c r="B41" s="35" t="s">
        <v>3</v>
      </c>
      <c r="C41" s="23">
        <f>SUM(E33)</f>
        <v>0</v>
      </c>
      <c r="D41" s="37" t="s">
        <v>3</v>
      </c>
      <c r="E41" s="24">
        <f>SUM(C17*10%)</f>
        <v>400</v>
      </c>
      <c r="F41" s="35" t="s">
        <v>3</v>
      </c>
      <c r="G41" s="25">
        <f>SUM(C41/C17)</f>
        <v>0</v>
      </c>
      <c r="H41" s="38" t="s">
        <v>3</v>
      </c>
      <c r="I41" s="26">
        <v>0.05</v>
      </c>
    </row>
    <row r="42" spans="2:9" ht="15" x14ac:dyDescent="0.25">
      <c r="B42" s="35" t="s">
        <v>16</v>
      </c>
      <c r="C42" s="23">
        <f>SUM(G30)</f>
        <v>0</v>
      </c>
      <c r="D42" s="37" t="s">
        <v>16</v>
      </c>
      <c r="E42" s="24">
        <f>SUM(C17*5%)</f>
        <v>200</v>
      </c>
      <c r="F42" s="35" t="s">
        <v>16</v>
      </c>
      <c r="G42" s="25">
        <f>SUM(C42/C17)</f>
        <v>0</v>
      </c>
      <c r="H42" s="38" t="s">
        <v>16</v>
      </c>
      <c r="I42" s="26">
        <v>0.05</v>
      </c>
    </row>
    <row r="43" spans="2:9" ht="15" x14ac:dyDescent="0.25">
      <c r="B43" s="35" t="s">
        <v>57</v>
      </c>
      <c r="C43" s="23">
        <f>SUM(I29)</f>
        <v>0</v>
      </c>
      <c r="D43" s="37" t="s">
        <v>57</v>
      </c>
      <c r="E43" s="24">
        <f>SUM(C17*10%)</f>
        <v>400</v>
      </c>
      <c r="F43" s="35" t="s">
        <v>57</v>
      </c>
      <c r="G43" s="25">
        <f>SUM(C43/C17)</f>
        <v>0</v>
      </c>
      <c r="H43" s="38" t="s">
        <v>57</v>
      </c>
      <c r="I43" s="26">
        <v>0.1</v>
      </c>
    </row>
  </sheetData>
  <mergeCells count="12">
    <mergeCell ref="B3:C3"/>
    <mergeCell ref="B5:I9"/>
    <mergeCell ref="F11:I17"/>
    <mergeCell ref="D11:E11"/>
    <mergeCell ref="B4:C4"/>
    <mergeCell ref="B10:I10"/>
    <mergeCell ref="B18:I18"/>
    <mergeCell ref="B34:I34"/>
    <mergeCell ref="F35:G35"/>
    <mergeCell ref="H35:I35"/>
    <mergeCell ref="B35:C35"/>
    <mergeCell ref="D35:E35"/>
  </mergeCells>
  <conditionalFormatting sqref="G39:G41">
    <cfRule type="cellIs" dxfId="50" priority="50" stopIfTrue="1" operator="greaterThan">
      <formula>0.05</formula>
    </cfRule>
  </conditionalFormatting>
  <conditionalFormatting sqref="G42">
    <cfRule type="cellIs" dxfId="49" priority="4" stopIfTrue="1" operator="greaterThan">
      <formula>$I$42</formula>
    </cfRule>
    <cfRule type="cellIs" dxfId="48" priority="46" stopIfTrue="1" operator="lessThan">
      <formula>0.1</formula>
    </cfRule>
    <cfRule type="cellIs" dxfId="47" priority="47" stopIfTrue="1" operator="greaterThan">
      <formula>0.1</formula>
    </cfRule>
  </conditionalFormatting>
  <conditionalFormatting sqref="C36">
    <cfRule type="cellIs" dxfId="46" priority="43" stopIfTrue="1" operator="lessThan">
      <formula>$E$36</formula>
    </cfRule>
    <cfRule type="cellIs" dxfId="45" priority="44" stopIfTrue="1" operator="greaterThan">
      <formula>$E$36</formula>
    </cfRule>
  </conditionalFormatting>
  <conditionalFormatting sqref="C37">
    <cfRule type="cellIs" dxfId="44" priority="39" stopIfTrue="1" operator="lessThan">
      <formula>$E$37</formula>
    </cfRule>
    <cfRule type="cellIs" dxfId="43" priority="40" stopIfTrue="1" operator="greaterThan">
      <formula>$E$37</formula>
    </cfRule>
  </conditionalFormatting>
  <conditionalFormatting sqref="C38">
    <cfRule type="cellIs" dxfId="42" priority="37" stopIfTrue="1" operator="lessThan">
      <formula>$E$38</formula>
    </cfRule>
    <cfRule type="cellIs" dxfId="41" priority="38" stopIfTrue="1" operator="greaterThan">
      <formula>$E$38</formula>
    </cfRule>
  </conditionalFormatting>
  <conditionalFormatting sqref="C39">
    <cfRule type="cellIs" dxfId="40" priority="35" stopIfTrue="1" operator="lessThan">
      <formula>$E$39</formula>
    </cfRule>
    <cfRule type="cellIs" dxfId="39" priority="36" stopIfTrue="1" operator="greaterThan">
      <formula>$E$39</formula>
    </cfRule>
  </conditionalFormatting>
  <conditionalFormatting sqref="C40">
    <cfRule type="cellIs" dxfId="38" priority="33" stopIfTrue="1" operator="lessThan">
      <formula>$E$40</formula>
    </cfRule>
    <cfRule type="cellIs" dxfId="37" priority="34" stopIfTrue="1" operator="greaterThan">
      <formula>$E$40</formula>
    </cfRule>
  </conditionalFormatting>
  <conditionalFormatting sqref="C41">
    <cfRule type="cellIs" dxfId="36" priority="31" stopIfTrue="1" operator="lessThan">
      <formula>$E$41</formula>
    </cfRule>
    <cfRule type="cellIs" dxfId="35" priority="32" stopIfTrue="1" operator="greaterThan">
      <formula>$E$41</formula>
    </cfRule>
  </conditionalFormatting>
  <conditionalFormatting sqref="C42">
    <cfRule type="cellIs" dxfId="34" priority="28" stopIfTrue="1" operator="greaterThan">
      <formula>$E$42</formula>
    </cfRule>
    <cfRule type="cellIs" dxfId="33" priority="29" stopIfTrue="1" operator="lessThan">
      <formula>$E$42</formula>
    </cfRule>
    <cfRule type="cellIs" dxfId="32" priority="30" stopIfTrue="1" operator="greaterThan">
      <formula>$E$42</formula>
    </cfRule>
  </conditionalFormatting>
  <conditionalFormatting sqref="C43">
    <cfRule type="cellIs" dxfId="31" priority="17" stopIfTrue="1" operator="lessThan">
      <formula>$E$43</formula>
    </cfRule>
    <cfRule type="cellIs" dxfId="30" priority="18" stopIfTrue="1" operator="greaterThan">
      <formula>$E$43</formula>
    </cfRule>
    <cfRule type="cellIs" dxfId="29" priority="19" stopIfTrue="1" operator="greaterThan">
      <formula>"d32"</formula>
    </cfRule>
    <cfRule type="cellIs" dxfId="28" priority="20" stopIfTrue="1" operator="greaterThan">
      <formula>"d32"</formula>
    </cfRule>
    <cfRule type="cellIs" dxfId="27" priority="21" stopIfTrue="1" operator="greaterThan">
      <formula>"b7*15%"</formula>
    </cfRule>
    <cfRule type="cellIs" dxfId="26" priority="22" stopIfTrue="1" operator="lessThan">
      <formula>"b7*15%"</formula>
    </cfRule>
    <cfRule type="cellIs" dxfId="25" priority="23" stopIfTrue="1" operator="greaterThan">
      <formula>" b7*15%"</formula>
    </cfRule>
    <cfRule type="cellIs" dxfId="24" priority="26" stopIfTrue="1" operator="lessThan">
      <formula>$E$43</formula>
    </cfRule>
    <cfRule type="cellIs" dxfId="23" priority="27" stopIfTrue="1" operator="greaterThan">
      <formula>$E$43</formula>
    </cfRule>
  </conditionalFormatting>
  <conditionalFormatting sqref="G37">
    <cfRule type="cellIs" dxfId="22" priority="13" stopIfTrue="1" operator="lessThan">
      <formula>$I$37</formula>
    </cfRule>
    <cfRule type="cellIs" dxfId="21" priority="14" stopIfTrue="1" operator="greaterThan">
      <formula>$I$37</formula>
    </cfRule>
    <cfRule type="cellIs" dxfId="20" priority="110" stopIfTrue="1" operator="greaterThan">
      <formula>#REF!</formula>
    </cfRule>
    <cfRule type="cellIs" dxfId="19" priority="111" stopIfTrue="1" operator="greaterThan">
      <formula>0.15</formula>
    </cfRule>
  </conditionalFormatting>
  <conditionalFormatting sqref="G38">
    <cfRule type="cellIs" dxfId="18" priority="11" stopIfTrue="1" operator="greaterThan">
      <formula>$I$38</formula>
    </cfRule>
    <cfRule type="cellIs" dxfId="17" priority="12" stopIfTrue="1" operator="lessThan">
      <formula>$I$38</formula>
    </cfRule>
    <cfRule type="cellIs" dxfId="16" priority="112" stopIfTrue="1" operator="greaterThan">
      <formula>#REF!</formula>
    </cfRule>
    <cfRule type="cellIs" dxfId="15" priority="113" stopIfTrue="1" operator="greaterThan">
      <formula>0.1</formula>
    </cfRule>
  </conditionalFormatting>
  <conditionalFormatting sqref="G43">
    <cfRule type="cellIs" dxfId="14" priority="2" stopIfTrue="1" operator="greaterThan">
      <formula>$I$43</formula>
    </cfRule>
    <cfRule type="cellIs" dxfId="13" priority="3" stopIfTrue="1" operator="lessThan">
      <formula>$I$43</formula>
    </cfRule>
    <cfRule type="cellIs" dxfId="12" priority="114" stopIfTrue="1" operator="greaterThan">
      <formula>#REF!</formula>
    </cfRule>
  </conditionalFormatting>
  <conditionalFormatting sqref="G36:G43">
    <cfRule type="cellIs" dxfId="11" priority="115" stopIfTrue="1" operator="greaterThan">
      <formula>#REF!</formula>
    </cfRule>
    <cfRule type="cellIs" dxfId="10" priority="116" stopIfTrue="1" operator="greaterThan">
      <formula>#REF!</formula>
    </cfRule>
    <cfRule type="cellIs" dxfId="9" priority="117" stopIfTrue="1" operator="greaterThan">
      <formula>0.2</formula>
    </cfRule>
  </conditionalFormatting>
  <conditionalFormatting sqref="G36">
    <cfRule type="cellIs" dxfId="8" priority="15" stopIfTrue="1" operator="lessThan">
      <formula>$I$36</formula>
    </cfRule>
    <cfRule type="cellIs" dxfId="7" priority="16" stopIfTrue="1" operator="greaterThan">
      <formula>$I$36</formula>
    </cfRule>
  </conditionalFormatting>
  <conditionalFormatting sqref="G39">
    <cfRule type="cellIs" dxfId="6" priority="9" stopIfTrue="1" operator="greaterThan">
      <formula>$I$39</formula>
    </cfRule>
    <cfRule type="cellIs" dxfId="5" priority="10" stopIfTrue="1" operator="lessThan">
      <formula>$I$39</formula>
    </cfRule>
  </conditionalFormatting>
  <conditionalFormatting sqref="G40">
    <cfRule type="cellIs" dxfId="4" priority="7" stopIfTrue="1" operator="greaterThan">
      <formula>$I$40</formula>
    </cfRule>
    <cfRule type="cellIs" dxfId="3" priority="8" stopIfTrue="1" operator="lessThan">
      <formula>$I$40</formula>
    </cfRule>
  </conditionalFormatting>
  <conditionalFormatting sqref="G41">
    <cfRule type="cellIs" dxfId="2" priority="5" stopIfTrue="1" operator="greaterThan">
      <formula>$I$41</formula>
    </cfRule>
    <cfRule type="cellIs" dxfId="1" priority="6" stopIfTrue="1" operator="lessThan">
      <formula>$I$41</formula>
    </cfRule>
  </conditionalFormatting>
  <conditionalFormatting sqref="E14">
    <cfRule type="cellIs" dxfId="0" priority="1" stopIfTrue="1" operator="lessThan">
      <formula>0</formula>
    </cfRule>
  </conditionalFormatting>
  <pageMargins left="0.7" right="0.7" top="0.75" bottom="0.75" header="0.3" footer="0.3"/>
  <pageSetup scale="73" orientation="landscape" r:id="rId1"/>
  <colBreaks count="1" manualBreakCount="1">
    <brk id="14" min="1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Layout" topLeftCell="A2" zoomScale="80" zoomScaleNormal="92" zoomScalePageLayoutView="80" workbookViewId="0">
      <selection activeCell="C8" sqref="C8"/>
    </sheetView>
  </sheetViews>
  <sheetFormatPr defaultRowHeight="13.2" x14ac:dyDescent="0.25"/>
  <cols>
    <col min="1" max="1" width="14.21875" bestFit="1" customWidth="1"/>
    <col min="2" max="2" width="13" bestFit="1" customWidth="1"/>
    <col min="3" max="3" width="15.5546875" bestFit="1" customWidth="1"/>
    <col min="4" max="4" width="11.21875" bestFit="1" customWidth="1"/>
    <col min="5" max="5" width="12.21875" bestFit="1" customWidth="1"/>
    <col min="6" max="6" width="12.5546875" bestFit="1" customWidth="1"/>
    <col min="7" max="7" width="11.21875" bestFit="1" customWidth="1"/>
    <col min="8" max="8" width="12" bestFit="1" customWidth="1"/>
    <col min="9" max="9" width="13.21875" bestFit="1" customWidth="1"/>
    <col min="10" max="10" width="15.77734375" bestFit="1" customWidth="1"/>
    <col min="11" max="11" width="13.44140625" bestFit="1" customWidth="1"/>
  </cols>
  <sheetData>
    <row r="1" spans="1:12" ht="17.399999999999999" x14ac:dyDescent="0.3">
      <c r="A1" s="98" t="s">
        <v>63</v>
      </c>
      <c r="B1" s="98"/>
      <c r="C1" s="98"/>
      <c r="D1" s="49"/>
      <c r="E1" s="49"/>
      <c r="F1" s="49"/>
      <c r="G1" s="49"/>
      <c r="H1" s="49"/>
      <c r="I1" s="49"/>
      <c r="J1" s="49"/>
      <c r="K1" s="49"/>
    </row>
    <row r="2" spans="1:12" ht="15.6" x14ac:dyDescent="0.3">
      <c r="A2" s="49"/>
      <c r="B2" s="49"/>
      <c r="C2" s="95" t="s">
        <v>72</v>
      </c>
      <c r="D2" s="95"/>
      <c r="E2" s="95"/>
      <c r="F2" s="95"/>
      <c r="G2" s="95"/>
      <c r="H2" s="95"/>
      <c r="I2" s="95"/>
      <c r="J2" s="49"/>
      <c r="K2" s="49"/>
    </row>
    <row r="3" spans="1:12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ht="15.6" x14ac:dyDescent="0.3">
      <c r="A4" s="78" t="s">
        <v>28</v>
      </c>
      <c r="B4" s="56">
        <v>43780</v>
      </c>
      <c r="C4" s="95" t="s">
        <v>73</v>
      </c>
      <c r="D4" s="95"/>
      <c r="E4" s="95"/>
      <c r="F4" s="95"/>
      <c r="G4" s="95"/>
      <c r="H4" s="95"/>
      <c r="I4" s="95"/>
      <c r="J4" s="49"/>
      <c r="K4" s="49"/>
    </row>
    <row r="5" spans="1:12" ht="15.6" x14ac:dyDescent="0.3">
      <c r="A5" s="77"/>
      <c r="B5" s="50"/>
      <c r="C5" s="97"/>
      <c r="D5" s="97"/>
      <c r="E5" s="97"/>
      <c r="F5" s="97"/>
      <c r="G5" s="97"/>
      <c r="H5" s="97"/>
      <c r="I5" s="97"/>
      <c r="J5" s="77"/>
      <c r="K5" s="77"/>
      <c r="L5" s="1"/>
    </row>
    <row r="6" spans="1:12" ht="13.8" x14ac:dyDescent="0.25">
      <c r="A6" s="46"/>
      <c r="B6" s="18" t="s">
        <v>52</v>
      </c>
      <c r="C6" s="18" t="s">
        <v>21</v>
      </c>
      <c r="D6" s="18" t="s">
        <v>22</v>
      </c>
      <c r="E6" s="18" t="s">
        <v>23</v>
      </c>
      <c r="F6" s="18" t="s">
        <v>24</v>
      </c>
      <c r="G6" s="18" t="s">
        <v>25</v>
      </c>
      <c r="H6" s="18" t="s">
        <v>53</v>
      </c>
      <c r="I6" s="52" t="s">
        <v>69</v>
      </c>
      <c r="J6" s="19" t="s">
        <v>70</v>
      </c>
      <c r="K6" s="77"/>
      <c r="L6" s="1"/>
    </row>
    <row r="7" spans="1:12" ht="13.8" x14ac:dyDescent="0.25">
      <c r="A7" s="17" t="s">
        <v>14</v>
      </c>
      <c r="B7" s="41">
        <v>0</v>
      </c>
      <c r="C7" s="41">
        <v>10</v>
      </c>
      <c r="D7" s="41">
        <v>10</v>
      </c>
      <c r="E7" s="41">
        <v>10</v>
      </c>
      <c r="F7" s="41">
        <v>10</v>
      </c>
      <c r="G7" s="41">
        <v>10</v>
      </c>
      <c r="H7" s="41">
        <v>0</v>
      </c>
      <c r="I7" s="53">
        <f>SUM(B7:H7)</f>
        <v>50</v>
      </c>
      <c r="J7" s="43">
        <f>SUM(I7/C17)</f>
        <v>1</v>
      </c>
      <c r="K7" s="77"/>
      <c r="L7" s="1"/>
    </row>
    <row r="8" spans="1:12" ht="13.8" x14ac:dyDescent="0.25">
      <c r="A8" s="17" t="s">
        <v>15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3">
        <f t="shared" ref="I8:I14" si="0">SUM(B8:H8)</f>
        <v>0</v>
      </c>
      <c r="J8" s="43">
        <f>SUM(I8/C17)</f>
        <v>0</v>
      </c>
      <c r="K8" s="77"/>
      <c r="L8" s="1"/>
    </row>
    <row r="9" spans="1:12" ht="13.8" x14ac:dyDescent="0.25">
      <c r="A9" s="17" t="s">
        <v>3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3">
        <f t="shared" si="0"/>
        <v>0</v>
      </c>
      <c r="J9" s="43">
        <f>SUM(I9/C17)</f>
        <v>0</v>
      </c>
      <c r="K9" s="77"/>
      <c r="L9" s="1"/>
    </row>
    <row r="10" spans="1:12" ht="13.8" x14ac:dyDescent="0.25">
      <c r="A10" s="17" t="s">
        <v>20</v>
      </c>
      <c r="B10" s="41">
        <v>0</v>
      </c>
      <c r="C10" s="41">
        <v>0</v>
      </c>
      <c r="D10" s="41">
        <v>0</v>
      </c>
      <c r="E10" s="41">
        <v>0</v>
      </c>
      <c r="F10" s="41"/>
      <c r="G10" s="41">
        <v>0</v>
      </c>
      <c r="H10" s="41">
        <v>0</v>
      </c>
      <c r="I10" s="53">
        <f t="shared" si="0"/>
        <v>0</v>
      </c>
      <c r="J10" s="43">
        <f>SUM(I10/C17)</f>
        <v>0</v>
      </c>
      <c r="K10" s="77"/>
      <c r="L10" s="1"/>
    </row>
    <row r="11" spans="1:12" ht="13.8" x14ac:dyDescent="0.25">
      <c r="A11" s="17" t="s">
        <v>11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3">
        <f t="shared" si="0"/>
        <v>0</v>
      </c>
      <c r="J11" s="43">
        <f>SUM(I11/C17)</f>
        <v>0</v>
      </c>
      <c r="K11" s="77"/>
      <c r="L11" s="1"/>
    </row>
    <row r="12" spans="1:12" ht="13.8" x14ac:dyDescent="0.25">
      <c r="A12" s="17" t="s">
        <v>4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3">
        <f t="shared" si="0"/>
        <v>0</v>
      </c>
      <c r="J12" s="43">
        <f>SUM(I12/C17)</f>
        <v>0</v>
      </c>
      <c r="K12" s="77"/>
      <c r="L12" s="1"/>
    </row>
    <row r="13" spans="1:12" ht="13.8" x14ac:dyDescent="0.25">
      <c r="A13" s="17" t="s">
        <v>16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3">
        <f t="shared" si="0"/>
        <v>0</v>
      </c>
      <c r="J13" s="43">
        <f>SUM(I13/C17)</f>
        <v>0</v>
      </c>
      <c r="K13" s="77"/>
      <c r="L13" s="1"/>
    </row>
    <row r="14" spans="1:12" ht="15.6" x14ac:dyDescent="0.3">
      <c r="A14" s="5" t="s">
        <v>5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3">
        <f t="shared" si="0"/>
        <v>0</v>
      </c>
      <c r="J14" s="43">
        <f>SUM(I14/C17)</f>
        <v>0</v>
      </c>
      <c r="K14" s="80"/>
      <c r="L14" s="1"/>
    </row>
    <row r="15" spans="1:12" ht="15" x14ac:dyDescent="0.25">
      <c r="A15" s="40" t="s">
        <v>27</v>
      </c>
      <c r="B15" s="42">
        <f>SUM(B7:B14)</f>
        <v>0</v>
      </c>
      <c r="C15" s="42">
        <f t="shared" ref="C15:H15" si="1">SUM(C7:C14)</f>
        <v>10</v>
      </c>
      <c r="D15" s="42">
        <f t="shared" si="1"/>
        <v>10</v>
      </c>
      <c r="E15" s="42">
        <f t="shared" si="1"/>
        <v>10</v>
      </c>
      <c r="F15" s="42">
        <f t="shared" si="1"/>
        <v>10</v>
      </c>
      <c r="G15" s="42">
        <f t="shared" si="1"/>
        <v>10</v>
      </c>
      <c r="H15" s="42">
        <f t="shared" si="1"/>
        <v>0</v>
      </c>
      <c r="I15" s="54"/>
      <c r="J15" s="48"/>
      <c r="K15" s="77"/>
      <c r="L15" s="1"/>
    </row>
    <row r="16" spans="1:12" ht="13.8" x14ac:dyDescent="0.25">
      <c r="A16" s="39" t="s">
        <v>70</v>
      </c>
      <c r="B16" s="44">
        <f>SUM(B15/C17)</f>
        <v>0</v>
      </c>
      <c r="C16" s="44">
        <f>SUM(C15/C17)</f>
        <v>0.2</v>
      </c>
      <c r="D16" s="44">
        <f>SUM(D15/C17)</f>
        <v>0.2</v>
      </c>
      <c r="E16" s="44">
        <f>SUM(E15/C17)</f>
        <v>0.2</v>
      </c>
      <c r="F16" s="44">
        <f>SUM(F15/C17)</f>
        <v>0.2</v>
      </c>
      <c r="G16" s="44">
        <f>SUM(G15/C17)</f>
        <v>0.2</v>
      </c>
      <c r="H16" s="44">
        <f>SUM(H15/C17)</f>
        <v>0</v>
      </c>
      <c r="I16" s="55"/>
      <c r="J16" s="48"/>
      <c r="K16" s="77"/>
      <c r="L16" s="1"/>
    </row>
    <row r="17" spans="1:12" ht="15.6" x14ac:dyDescent="0.3">
      <c r="A17" s="96" t="s">
        <v>71</v>
      </c>
      <c r="B17" s="96"/>
      <c r="C17" s="45">
        <f>SUM(I7:I14)</f>
        <v>50</v>
      </c>
      <c r="D17" s="47"/>
      <c r="E17" s="47"/>
      <c r="F17" s="47"/>
      <c r="G17" s="47"/>
      <c r="H17" s="47"/>
      <c r="I17" s="47"/>
      <c r="J17" s="79"/>
      <c r="K17" s="77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5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5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5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5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5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5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5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5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5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5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5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5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5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5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5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5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5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5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5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5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5">
    <mergeCell ref="C2:I2"/>
    <mergeCell ref="C4:I4"/>
    <mergeCell ref="A17:B17"/>
    <mergeCell ref="C5:I5"/>
    <mergeCell ref="A1:C1"/>
  </mergeCells>
  <pageMargins left="0.7" right="0.7" top="0.75" bottom="0.75" header="0.3" footer="0.3"/>
  <pageSetup scale="86" orientation="landscape" r:id="rId1"/>
  <headerFooter>
    <oddHeader>&amp;CWeekly Spending Tracker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- Analysis</vt:lpstr>
      <vt:lpstr>Weekly Spending Tracker</vt:lpstr>
      <vt:lpstr>'Budget - Analysis'!Print_Area</vt:lpstr>
      <vt:lpstr>'Weekly Spending Tracker'!Print_Area</vt:lpstr>
    </vt:vector>
  </TitlesOfParts>
  <Company>Virginia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Support</dc:creator>
  <cp:lastModifiedBy>Sylvia Watford</cp:lastModifiedBy>
  <cp:lastPrinted>2015-01-02T19:38:52Z</cp:lastPrinted>
  <dcterms:created xsi:type="dcterms:W3CDTF">2008-10-07T19:20:02Z</dcterms:created>
  <dcterms:modified xsi:type="dcterms:W3CDTF">2020-03-09T17:12:25Z</dcterms:modified>
</cp:coreProperties>
</file>